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0" windowHeight="7710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F15" i="1" l="1"/>
  <c r="P48" i="1" l="1"/>
  <c r="P53" i="1" s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9" i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<sst xmlns="http://schemas.openxmlformats.org/spreadsheetml/2006/main" count="96" uniqueCount="91">
  <si>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</si>
  <si>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</si>
  <si>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</si>
  <si>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</si>
  <si>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</si>
  <si>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</si>
  <si>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</si>
  <si>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</si>
  <si>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</si>
  <si>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</si>
  <si>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</si>
  <si>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</si>
  <si>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</si>
  <si>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</si>
  <si>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</si>
  <si>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</si>
  <si>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</si>
  <si>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</si>
  <si>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</si>
  <si>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</si>
  <si>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ônibus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</si>
  <si>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</si>
  <si>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</si>
  <si>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</si>
  <si>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</si>
  <si>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</si>
  <si>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</si>
  <si>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</si>
  <si>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</si>
  <si>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</si>
  <si>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</si>
  <si>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</si>
  <si>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</si>
  <si>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</si>
  <si>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</si>
  <si>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</si>
  <si>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</si>
  <si>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</si>
  <si>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</si>
  <si>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</si>
  <si>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</si>
  <si>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</si>
  <si>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</si>
  <si>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</si>
  <si>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</si>
  <si>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</si>
  <si>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</si>
  <si>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</si>
  <si>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</si>
  <si>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</si>
  <si>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</si>
  <si>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</si>
  <si>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</si>
  <si>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</si>
  <si>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</si>
  <si>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</si>
  <si>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</si>
  <si>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</si>
  <si>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</si>
  <si>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</si>
  <si>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</si>
  <si>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</si>
  <si>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</si>
  <si>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</si>
  <si>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</si>
  <si>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</si>
  <si>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</si>
  <si>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</si>
  <si>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</si>
  <si>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</si>
  <si>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</si>
  <si>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</si>
  <si>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</si>
  <si>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</si>
  <si>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</si>
  <si>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</si>
  <si>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</si>
  <si>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</si>
  <si>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</si>
  <si>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</si>
  <si>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</si>
  <si>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</si>
  <si>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</si>
  <si>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</si>
  <si>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</si>
  <si>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</si>
  <si>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</si>
  <si>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</si>
  <si>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r>
      <rPr>
        <b/>
        <sz val="8"/>
        <color theme="1"/>
        <rFont val="Calibri"/>
        <family val="2"/>
        <scheme val="minor"/>
      </rPr>
      <t>Roteiro 2 -</t>
    </r>
    <r>
      <rPr>
        <sz val="8"/>
        <color theme="1"/>
        <rFont val="Calibri"/>
        <family val="2"/>
        <scheme val="minor"/>
      </rPr>
      <t xml:space="preserve"> - Escola Nova União/José Bonifácio,  Fazenda Sbaraini, Cantinho do Céu, Linha Baggio, Marca Eva, Escola de Nova União/José Bonifácio.  </t>
    </r>
    <r>
      <rPr>
        <b/>
        <sz val="8"/>
        <color theme="1"/>
        <rFont val="Calibri"/>
        <family val="2"/>
        <scheme val="minor"/>
      </rPr>
      <t xml:space="preserve">Saída: 11h20 </t>
    </r>
    <r>
      <rPr>
        <sz val="8"/>
        <color theme="1"/>
        <rFont val="Calibri"/>
        <family val="2"/>
        <scheme val="minor"/>
      </rPr>
      <t xml:space="preserve">                  </t>
    </r>
    <r>
      <rPr>
        <b/>
        <sz val="8"/>
        <color theme="1"/>
        <rFont val="Calibri"/>
        <family val="2"/>
        <scheme val="minor"/>
      </rPr>
      <t xml:space="preserve">Roteiro 3 - </t>
    </r>
    <r>
      <rPr>
        <sz val="8"/>
        <color theme="1"/>
        <rFont val="Calibri"/>
        <family val="2"/>
        <scheme val="minor"/>
      </rPr>
      <t xml:space="preserve">Escola Nova União/José Bonifácio,  Fazenda Sbaraini, Cantinho do Céu, Linha Baggio, Marca Eva, Escola de Nova União/José Bonifácio.  </t>
    </r>
    <r>
      <rPr>
        <b/>
        <sz val="8"/>
        <color theme="1"/>
        <rFont val="Calibri"/>
        <family val="2"/>
        <scheme val="minor"/>
      </rPr>
      <t>Saída: 17h10</t>
    </r>
  </si>
  <si>
    <r>
      <t xml:space="preserve"> Roteiro 4 - </t>
    </r>
    <r>
      <rPr>
        <sz val="8"/>
        <color theme="1"/>
        <rFont val="Calibri"/>
        <family val="2"/>
        <scheme val="minor"/>
      </rPr>
      <t xml:space="preserve">Escola Nova União/José Bonifácio,  Fazenda Sbaraini, Cantinho do Céu, Linha Baggio, Marca Eva, Escola de Nova União/José Bonifácio. </t>
    </r>
    <r>
      <rPr>
        <b/>
        <sz val="8"/>
        <color theme="1"/>
        <rFont val="Calibri"/>
        <family val="2"/>
        <scheme val="minor"/>
      </rPr>
      <t xml:space="preserve"> Saída: 23h</t>
    </r>
  </si>
  <si>
    <r>
      <rPr>
        <b/>
        <sz val="8"/>
        <color theme="1"/>
        <rFont val="Calibri"/>
        <family val="2"/>
        <scheme val="minor"/>
      </rPr>
      <t xml:space="preserve">Roteiro 1 - </t>
    </r>
    <r>
      <rPr>
        <sz val="8"/>
        <color theme="1"/>
        <rFont val="Calibri"/>
        <family val="2"/>
        <scheme val="minor"/>
      </rPr>
      <t xml:space="preserve"> Escola Nova União/José Bonifácio,  Fazenda Sbaraini, Cantinho do Céu, Linha Baggio, Marca Eva, Escola de Nova União/José Bonifácio.</t>
    </r>
    <r>
      <rPr>
        <b/>
        <sz val="8"/>
        <color theme="1"/>
        <rFont val="Calibri"/>
        <family val="2"/>
        <scheme val="minor"/>
      </rPr>
      <t xml:space="preserve"> Saída: 6h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</si>
</sst>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164" fontId="2" fillId="0" borderId="0" xfId="1" applyNumberFormat="1" applyFont="1" applyBorder="1"/>
    <xf numFmtId="0" fontId="2" fillId="2" borderId="17" xfId="0" applyFont="1" applyFill="1" applyBorder="1" applyProtection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16" fillId="2" borderId="38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16" fillId="2" borderId="4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41" xfId="0" applyFont="1" applyFill="1" applyBorder="1" applyAlignment="1">
      <alignment horizontal="left" vertical="top" wrapText="1"/>
    </xf>
    <xf numFmtId="0" fontId="12" fillId="2" borderId="40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top" wrapText="1"/>
    </xf>
    <xf numFmtId="0" fontId="9" fillId="2" borderId="4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selection activeCell="H8" sqref="H8:Q11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10.2851562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4" width="5.7109375" style="1"/>
    <col min="15" max="15" width="6.42578125" style="1" customWidth="1"/>
    <col min="16" max="16" width="5.7109375" style="1"/>
    <col min="17" max="17" width="5" style="1" customWidth="1"/>
    <col min="18" max="16384" width="5.7109375" style="1"/>
  </cols>
  <sheetData>
    <row r="1" spans="1:17" x14ac:dyDescent="0.2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57"/>
    </row>
    <row r="2" spans="1:17" ht="13.5" thickBot="1" x14ac:dyDescent="0.25"/>
    <row r="3" spans="1:17" ht="13.5" thickTop="1" x14ac:dyDescent="0.3">
      <c r="A3" s="154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5" customHeight="1" x14ac:dyDescent="0.2">
      <c r="A4" s="158" t="s">
        <v>17</v>
      </c>
      <c r="B4" s="78"/>
      <c r="C4" s="78"/>
      <c r="D4" s="159">
        <v>1</v>
      </c>
      <c r="E4" s="159"/>
      <c r="F4" s="4"/>
      <c r="G4" s="21" t="s">
        <v>9</v>
      </c>
      <c r="H4" s="166" t="s">
        <v>90</v>
      </c>
      <c r="I4" s="167"/>
      <c r="J4" s="167"/>
      <c r="K4" s="167"/>
      <c r="L4" s="167"/>
      <c r="M4" s="167"/>
      <c r="N4" s="167"/>
      <c r="O4" s="167"/>
      <c r="P4" s="167"/>
      <c r="Q4" s="168"/>
    </row>
    <row r="5" spans="1:17" ht="10.9" customHeight="1" x14ac:dyDescent="0.2">
      <c r="A5" s="3"/>
      <c r="B5" s="4"/>
      <c r="C5" s="4"/>
      <c r="D5" s="4"/>
      <c r="E5" s="4"/>
      <c r="F5" s="4"/>
      <c r="G5" s="4"/>
      <c r="H5" s="169"/>
      <c r="I5" s="170"/>
      <c r="J5" s="170"/>
      <c r="K5" s="170"/>
      <c r="L5" s="170"/>
      <c r="M5" s="170"/>
      <c r="N5" s="170"/>
      <c r="O5" s="170"/>
      <c r="P5" s="170"/>
      <c r="Q5" s="171"/>
    </row>
    <row r="6" spans="1:17" ht="25.9" customHeight="1" x14ac:dyDescent="0.2">
      <c r="A6" s="3"/>
      <c r="B6" s="4"/>
      <c r="C6" s="4"/>
      <c r="D6" s="4"/>
      <c r="E6" s="4"/>
      <c r="F6" s="4"/>
      <c r="G6" s="4"/>
      <c r="H6" s="172" t="s">
        <v>88</v>
      </c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5.9" customHeight="1" x14ac:dyDescent="0.2">
      <c r="A7" s="158" t="s">
        <v>10</v>
      </c>
      <c r="B7" s="78"/>
      <c r="C7" s="78"/>
      <c r="D7" s="78"/>
      <c r="E7" s="78"/>
      <c r="F7" s="70">
        <v>200</v>
      </c>
      <c r="G7" s="4"/>
      <c r="H7" s="175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6" customHeight="1" x14ac:dyDescent="0.2">
      <c r="A8" s="30"/>
      <c r="B8" s="22"/>
      <c r="C8" s="22"/>
      <c r="D8" s="22"/>
      <c r="E8" s="22"/>
      <c r="F8" s="4"/>
      <c r="G8" s="4"/>
      <c r="H8" s="176" t="s">
        <v>89</v>
      </c>
      <c r="I8" s="177"/>
      <c r="J8" s="177"/>
      <c r="K8" s="177"/>
      <c r="L8" s="177"/>
      <c r="M8" s="177"/>
      <c r="N8" s="177"/>
      <c r="O8" s="177"/>
      <c r="P8" s="177"/>
      <c r="Q8" s="178"/>
    </row>
    <row r="9" spans="1:17" ht="15" customHeight="1" x14ac:dyDescent="0.2">
      <c r="A9" s="158" t="s">
        <v>25</v>
      </c>
      <c r="B9" s="78"/>
      <c r="C9" s="78"/>
      <c r="D9" s="78"/>
      <c r="E9" s="78"/>
      <c r="F9" s="19">
        <v>10</v>
      </c>
      <c r="G9" s="4"/>
      <c r="H9" s="179"/>
      <c r="I9" s="177"/>
      <c r="J9" s="177"/>
      <c r="K9" s="177"/>
      <c r="L9" s="177"/>
      <c r="M9" s="177"/>
      <c r="N9" s="177"/>
      <c r="O9" s="177"/>
      <c r="P9" s="177"/>
      <c r="Q9" s="178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79"/>
      <c r="I10" s="177"/>
      <c r="J10" s="177"/>
      <c r="K10" s="177"/>
      <c r="L10" s="177"/>
      <c r="M10" s="177"/>
      <c r="N10" s="177"/>
      <c r="O10" s="177"/>
      <c r="P10" s="177"/>
      <c r="Q10" s="178"/>
    </row>
    <row r="11" spans="1:17" ht="15" customHeight="1" x14ac:dyDescent="0.2">
      <c r="A11" s="158" t="s">
        <v>11</v>
      </c>
      <c r="B11" s="78"/>
      <c r="C11" s="78"/>
      <c r="D11" s="78"/>
      <c r="E11" s="78"/>
      <c r="F11" s="19">
        <f>F7/F9</f>
        <v>20</v>
      </c>
      <c r="G11" s="4"/>
      <c r="H11" s="180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58" t="s">
        <v>18</v>
      </c>
      <c r="B13" s="78"/>
      <c r="C13" s="78"/>
      <c r="D13" s="78"/>
      <c r="E13" s="78"/>
      <c r="F13" s="159" t="s">
        <v>20</v>
      </c>
      <c r="G13" s="159"/>
      <c r="H13" s="4"/>
      <c r="I13" s="4"/>
      <c r="J13" s="93" t="s">
        <v>21</v>
      </c>
      <c r="K13" s="94"/>
      <c r="L13" s="94"/>
      <c r="M13" s="94"/>
      <c r="N13" s="157"/>
      <c r="O13" s="29">
        <v>25</v>
      </c>
      <c r="Q13" s="2"/>
    </row>
    <row r="14" spans="1:17" ht="5.0999999999999996" customHeight="1" x14ac:dyDescent="0.3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58" t="s">
        <v>13</v>
      </c>
      <c r="B15" s="78"/>
      <c r="C15" s="78"/>
      <c r="D15" s="78"/>
      <c r="E15" s="78"/>
      <c r="F15" s="68">
        <f>O15+O17+O19</f>
        <v>131.6</v>
      </c>
      <c r="G15" s="5" t="s">
        <v>83</v>
      </c>
      <c r="H15" s="160" t="s">
        <v>16</v>
      </c>
      <c r="I15" s="160"/>
      <c r="J15" s="160"/>
      <c r="K15" s="160"/>
      <c r="L15" s="160" t="s">
        <v>24</v>
      </c>
      <c r="M15" s="160"/>
      <c r="N15" s="160"/>
      <c r="O15" s="161">
        <v>0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60"/>
      <c r="M16" s="160"/>
      <c r="N16" s="160"/>
      <c r="O16" s="161"/>
      <c r="P16" s="4"/>
      <c r="Q16" s="2"/>
    </row>
    <row r="17" spans="1:17" ht="15" customHeight="1" x14ac:dyDescent="0.2">
      <c r="A17" s="158" t="s">
        <v>12</v>
      </c>
      <c r="B17" s="78"/>
      <c r="C17" s="78"/>
      <c r="D17" s="78"/>
      <c r="E17" s="78"/>
      <c r="F17" s="68">
        <f>F15*F11</f>
        <v>2632</v>
      </c>
      <c r="G17" s="4"/>
      <c r="H17" s="4"/>
      <c r="I17" s="4"/>
      <c r="J17" s="4"/>
      <c r="K17" s="4"/>
      <c r="L17" s="160" t="s">
        <v>22</v>
      </c>
      <c r="M17" s="160"/>
      <c r="N17" s="160"/>
      <c r="O17" s="161">
        <v>19.600000000000001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69"/>
      <c r="G18" s="4"/>
      <c r="H18" s="4"/>
      <c r="I18" s="4"/>
      <c r="J18" s="4"/>
      <c r="K18" s="4"/>
      <c r="L18" s="160"/>
      <c r="M18" s="160"/>
      <c r="N18" s="160"/>
      <c r="O18" s="161"/>
      <c r="P18" s="4"/>
      <c r="Q18" s="2"/>
    </row>
    <row r="19" spans="1:17" ht="15" customHeight="1" x14ac:dyDescent="0.2">
      <c r="A19" s="158" t="s">
        <v>19</v>
      </c>
      <c r="B19" s="78"/>
      <c r="C19" s="78"/>
      <c r="D19" s="78"/>
      <c r="E19" s="78"/>
      <c r="F19" s="68">
        <f>F7*F15</f>
        <v>26320</v>
      </c>
      <c r="G19" s="4"/>
      <c r="H19" s="4"/>
      <c r="I19" s="4"/>
      <c r="J19" s="4"/>
      <c r="K19" s="4"/>
      <c r="L19" s="160" t="s">
        <v>23</v>
      </c>
      <c r="M19" s="160"/>
      <c r="N19" s="160"/>
      <c r="O19" s="161">
        <v>112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60"/>
      <c r="M20" s="160"/>
      <c r="N20" s="160"/>
      <c r="O20" s="161"/>
      <c r="P20" s="4"/>
      <c r="Q20" s="2"/>
    </row>
    <row r="21" spans="1:17" ht="13.15" x14ac:dyDescent="0.3">
      <c r="A21" s="158" t="s">
        <v>14</v>
      </c>
      <c r="B21" s="78"/>
      <c r="C21" s="78"/>
      <c r="D21" s="78"/>
      <c r="E21" s="78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3.15" x14ac:dyDescent="0.3">
      <c r="A23" s="93" t="s">
        <v>84</v>
      </c>
      <c r="B23" s="94"/>
      <c r="C23" s="94"/>
      <c r="D23" s="95">
        <f xml:space="preserve"> F19</f>
        <v>26320</v>
      </c>
      <c r="E23" s="96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3.9" thickTop="1" thickBot="1" x14ac:dyDescent="0.3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ht="13.15" x14ac:dyDescent="0.3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6" t="s">
        <v>36</v>
      </c>
      <c r="B27" s="107"/>
      <c r="C27" s="107"/>
      <c r="D27" s="107"/>
      <c r="E27" s="107"/>
      <c r="F27" s="107"/>
      <c r="G27" s="107"/>
      <c r="H27" s="108"/>
      <c r="I27" s="45"/>
      <c r="J27" s="106" t="s">
        <v>46</v>
      </c>
      <c r="K27" s="107"/>
      <c r="L27" s="107"/>
      <c r="M27" s="107"/>
      <c r="N27" s="107"/>
      <c r="O27" s="107"/>
      <c r="P27" s="107"/>
      <c r="Q27" s="108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56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9" t="s">
        <v>87</v>
      </c>
      <c r="B29" s="110"/>
      <c r="C29" s="110"/>
      <c r="D29" s="110"/>
      <c r="E29" s="110"/>
      <c r="F29" s="111"/>
      <c r="G29" s="185"/>
      <c r="H29" s="185"/>
      <c r="I29" s="47"/>
      <c r="J29" s="112" t="s">
        <v>47</v>
      </c>
      <c r="K29" s="102"/>
      <c r="L29" s="102"/>
      <c r="M29" s="102"/>
      <c r="N29" s="136"/>
      <c r="O29" s="136"/>
      <c r="P29" s="136"/>
      <c r="Q29" s="137"/>
    </row>
    <row r="30" spans="1:17" ht="15" customHeight="1" thickBot="1" x14ac:dyDescent="0.25">
      <c r="A30" s="112" t="s">
        <v>26</v>
      </c>
      <c r="B30" s="102"/>
      <c r="C30" s="102"/>
      <c r="D30" s="102"/>
      <c r="E30" s="102"/>
      <c r="F30" s="113"/>
      <c r="G30" s="185"/>
      <c r="H30" s="185"/>
      <c r="I30" s="47"/>
      <c r="J30" s="112" t="s">
        <v>48</v>
      </c>
      <c r="K30" s="102"/>
      <c r="L30" s="102"/>
      <c r="M30" s="102"/>
      <c r="N30" s="136"/>
      <c r="O30" s="136"/>
      <c r="P30" s="136"/>
      <c r="Q30" s="137"/>
    </row>
    <row r="31" spans="1:17" x14ac:dyDescent="0.2">
      <c r="A31" s="77" t="s">
        <v>1</v>
      </c>
      <c r="B31" s="78"/>
      <c r="C31" s="78"/>
      <c r="D31" s="78"/>
      <c r="E31" s="78"/>
      <c r="F31" s="78"/>
      <c r="G31" s="186" t="e">
        <f>G29/G30</f>
        <v>#DIV/0!</v>
      </c>
      <c r="H31" s="187"/>
      <c r="I31" s="46"/>
      <c r="J31" s="112" t="s">
        <v>49</v>
      </c>
      <c r="K31" s="102"/>
      <c r="L31" s="102"/>
      <c r="M31" s="102"/>
      <c r="N31" s="138"/>
      <c r="O31" s="138"/>
      <c r="P31" s="138"/>
      <c r="Q31" s="139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2" t="s">
        <v>50</v>
      </c>
      <c r="K32" s="102"/>
      <c r="L32" s="102"/>
      <c r="M32" s="102"/>
      <c r="N32" s="102"/>
      <c r="O32" s="102"/>
      <c r="P32" s="140"/>
      <c r="Q32" s="141"/>
    </row>
    <row r="33" spans="1:17" x14ac:dyDescent="0.2">
      <c r="A33" s="13" t="s">
        <v>27</v>
      </c>
      <c r="B33" s="4"/>
      <c r="C33" s="4"/>
      <c r="D33" s="4"/>
      <c r="E33" s="4"/>
      <c r="F33" s="4"/>
      <c r="G33" s="4"/>
      <c r="H33" s="52"/>
      <c r="I33" s="9"/>
      <c r="J33" s="112" t="s">
        <v>51</v>
      </c>
      <c r="K33" s="102"/>
      <c r="L33" s="102"/>
      <c r="M33" s="102"/>
      <c r="N33" s="102"/>
      <c r="O33" s="102"/>
      <c r="P33" s="126">
        <f>N31*P32</f>
        <v>0</v>
      </c>
      <c r="Q33" s="127"/>
    </row>
    <row r="34" spans="1:17" x14ac:dyDescent="0.2">
      <c r="A34" s="13"/>
      <c r="B34" s="4"/>
      <c r="C34" s="4"/>
      <c r="D34" s="19" t="s">
        <v>28</v>
      </c>
      <c r="E34" s="19" t="s">
        <v>29</v>
      </c>
      <c r="F34" s="19" t="s">
        <v>31</v>
      </c>
      <c r="G34" s="144" t="s">
        <v>32</v>
      </c>
      <c r="H34" s="127"/>
      <c r="I34" s="23"/>
      <c r="J34" s="99" t="s">
        <v>52</v>
      </c>
      <c r="K34" s="100"/>
      <c r="L34" s="100"/>
      <c r="M34" s="100"/>
      <c r="N34" s="100"/>
      <c r="O34" s="101"/>
      <c r="P34" s="183">
        <f>P33/F19</f>
        <v>0</v>
      </c>
      <c r="Q34" s="184"/>
    </row>
    <row r="35" spans="1:17" ht="15" customHeight="1" x14ac:dyDescent="0.2">
      <c r="A35" s="103" t="s">
        <v>34</v>
      </c>
      <c r="B35" s="104"/>
      <c r="C35" s="105"/>
      <c r="D35" s="29"/>
      <c r="E35" s="19" t="s">
        <v>30</v>
      </c>
      <c r="F35" s="38"/>
      <c r="G35" s="142">
        <f>D35*F35</f>
        <v>0</v>
      </c>
      <c r="H35" s="143"/>
      <c r="I35" s="47"/>
      <c r="J35" s="49" t="s">
        <v>57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3" t="s">
        <v>85</v>
      </c>
      <c r="B36" s="104"/>
      <c r="C36" s="105"/>
      <c r="D36" s="29"/>
      <c r="E36" s="37" t="s">
        <v>33</v>
      </c>
      <c r="F36" s="39"/>
      <c r="G36" s="128">
        <f>D36*F36</f>
        <v>0</v>
      </c>
      <c r="H36" s="129"/>
      <c r="I36" s="40"/>
      <c r="J36" s="149" t="s">
        <v>53</v>
      </c>
      <c r="K36" s="150"/>
      <c r="L36" s="150"/>
      <c r="M36" s="150"/>
      <c r="N36" s="150"/>
      <c r="O36" s="150"/>
      <c r="P36" s="140"/>
      <c r="Q36" s="141"/>
    </row>
    <row r="37" spans="1:17" ht="15" customHeight="1" x14ac:dyDescent="0.2">
      <c r="A37" s="103" t="s">
        <v>0</v>
      </c>
      <c r="B37" s="104"/>
      <c r="C37" s="104"/>
      <c r="D37" s="104"/>
      <c r="E37" s="104"/>
      <c r="F37" s="105"/>
      <c r="G37" s="145"/>
      <c r="H37" s="146"/>
      <c r="I37" s="48"/>
      <c r="J37" s="59" t="s">
        <v>54</v>
      </c>
      <c r="K37" s="19"/>
      <c r="L37" s="19"/>
      <c r="M37" s="19"/>
      <c r="N37" s="19"/>
      <c r="O37" s="19"/>
      <c r="P37" s="126">
        <f>N31*P36</f>
        <v>0</v>
      </c>
      <c r="Q37" s="127"/>
    </row>
    <row r="38" spans="1:17" x14ac:dyDescent="0.2">
      <c r="A38" s="99" t="s">
        <v>35</v>
      </c>
      <c r="B38" s="100"/>
      <c r="C38" s="100"/>
      <c r="D38" s="100"/>
      <c r="E38" s="100"/>
      <c r="F38" s="101"/>
      <c r="G38" s="130" t="e">
        <f>(G35+G36)/G37</f>
        <v>#DIV/0!</v>
      </c>
      <c r="H38" s="131"/>
      <c r="I38" s="35"/>
      <c r="J38" s="151" t="s">
        <v>55</v>
      </c>
      <c r="K38" s="152"/>
      <c r="L38" s="152"/>
      <c r="M38" s="152"/>
      <c r="N38" s="152"/>
      <c r="O38" s="152"/>
      <c r="P38" s="116">
        <f>P37/F19</f>
        <v>0</v>
      </c>
      <c r="Q38" s="117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58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28</v>
      </c>
      <c r="E41" s="19" t="s">
        <v>29</v>
      </c>
      <c r="F41" s="19" t="s">
        <v>37</v>
      </c>
      <c r="G41" s="144" t="s">
        <v>38</v>
      </c>
      <c r="H41" s="127"/>
      <c r="I41" s="23"/>
      <c r="J41" s="59" t="s">
        <v>59</v>
      </c>
      <c r="K41" s="19"/>
      <c r="L41" s="19"/>
      <c r="M41" s="19" t="s">
        <v>64</v>
      </c>
      <c r="N41" s="144" t="s">
        <v>61</v>
      </c>
      <c r="O41" s="144"/>
      <c r="P41" s="144" t="s">
        <v>60</v>
      </c>
      <c r="Q41" s="127"/>
    </row>
    <row r="42" spans="1:17" x14ac:dyDescent="0.2">
      <c r="A42" s="114" t="s">
        <v>43</v>
      </c>
      <c r="B42" s="115"/>
      <c r="C42" s="115"/>
      <c r="D42" s="29"/>
      <c r="E42" s="19" t="s">
        <v>39</v>
      </c>
      <c r="F42" s="38"/>
      <c r="G42" s="147">
        <f>D42*F42</f>
        <v>0</v>
      </c>
      <c r="H42" s="148"/>
      <c r="I42" s="40"/>
      <c r="J42" s="112" t="s">
        <v>62</v>
      </c>
      <c r="K42" s="102"/>
      <c r="L42" s="102"/>
      <c r="M42" s="55" t="s">
        <v>63</v>
      </c>
      <c r="N42" s="134"/>
      <c r="O42" s="134"/>
      <c r="P42" s="128">
        <f>N42*12</f>
        <v>0</v>
      </c>
      <c r="Q42" s="129"/>
    </row>
    <row r="43" spans="1:17" ht="15" customHeight="1" x14ac:dyDescent="0.2">
      <c r="A43" s="103" t="s">
        <v>40</v>
      </c>
      <c r="B43" s="104"/>
      <c r="C43" s="105"/>
      <c r="D43" s="29"/>
      <c r="E43" s="34" t="s">
        <v>29</v>
      </c>
      <c r="F43" s="38"/>
      <c r="G43" s="87">
        <f>D43*F43</f>
        <v>0</v>
      </c>
      <c r="H43" s="88"/>
      <c r="I43" s="40"/>
      <c r="J43" s="149" t="s">
        <v>67</v>
      </c>
      <c r="K43" s="150"/>
      <c r="L43" s="150"/>
      <c r="M43" s="56"/>
      <c r="N43" s="126">
        <f>N42*M43</f>
        <v>0</v>
      </c>
      <c r="O43" s="144"/>
      <c r="P43" s="126">
        <f>N43*12</f>
        <v>0</v>
      </c>
      <c r="Q43" s="127"/>
    </row>
    <row r="44" spans="1:17" ht="15" customHeight="1" x14ac:dyDescent="0.2">
      <c r="A44" s="103" t="s">
        <v>41</v>
      </c>
      <c r="B44" s="104"/>
      <c r="C44" s="105"/>
      <c r="D44" s="29"/>
      <c r="E44" s="34" t="s">
        <v>29</v>
      </c>
      <c r="F44" s="38"/>
      <c r="G44" s="87">
        <f>D44*F44</f>
        <v>0</v>
      </c>
      <c r="H44" s="88"/>
      <c r="I44" s="40"/>
      <c r="J44" s="112" t="s">
        <v>65</v>
      </c>
      <c r="K44" s="102"/>
      <c r="L44" s="102"/>
      <c r="M44" s="102"/>
      <c r="N44" s="102"/>
      <c r="O44" s="102"/>
      <c r="P44" s="153">
        <f>SUM(P42:P43)</f>
        <v>0</v>
      </c>
      <c r="Q44" s="127"/>
    </row>
    <row r="45" spans="1:17" ht="15" customHeight="1" x14ac:dyDescent="0.2">
      <c r="A45" s="103" t="s">
        <v>42</v>
      </c>
      <c r="B45" s="104"/>
      <c r="C45" s="104"/>
      <c r="D45" s="29"/>
      <c r="E45" s="19" t="s">
        <v>29</v>
      </c>
      <c r="F45" s="38"/>
      <c r="G45" s="87">
        <f>D45*F45</f>
        <v>0</v>
      </c>
      <c r="H45" s="88"/>
      <c r="I45" s="40"/>
      <c r="J45" s="77" t="s">
        <v>66</v>
      </c>
      <c r="K45" s="78"/>
      <c r="L45" s="78"/>
      <c r="M45" s="78"/>
      <c r="N45" s="78"/>
      <c r="O45" s="78"/>
      <c r="P45" s="91">
        <f>P44/F19</f>
        <v>0</v>
      </c>
      <c r="Q45" s="92"/>
    </row>
    <row r="46" spans="1:17" ht="15" customHeight="1" x14ac:dyDescent="0.2">
      <c r="A46" s="89" t="s">
        <v>44</v>
      </c>
      <c r="B46" s="90"/>
      <c r="C46" s="90"/>
      <c r="D46" s="90"/>
      <c r="E46" s="90"/>
      <c r="F46" s="90"/>
      <c r="G46" s="87">
        <f>SUM(G42:H45)</f>
        <v>0</v>
      </c>
      <c r="H46" s="88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9" t="s">
        <v>45</v>
      </c>
      <c r="B47" s="90"/>
      <c r="C47" s="90"/>
      <c r="D47" s="90"/>
      <c r="E47" s="90"/>
      <c r="F47" s="90"/>
      <c r="G47" s="85"/>
      <c r="H47" s="86"/>
      <c r="I47" s="48"/>
      <c r="J47" s="49" t="s">
        <v>75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62" t="s">
        <v>2</v>
      </c>
      <c r="B48" s="163"/>
      <c r="C48" s="163"/>
      <c r="D48" s="163"/>
      <c r="E48" s="163"/>
      <c r="F48" s="163"/>
      <c r="G48" s="130" t="e">
        <f>G46/G47</f>
        <v>#DIV/0!</v>
      </c>
      <c r="H48" s="131"/>
      <c r="I48" s="35"/>
      <c r="J48" s="112" t="s">
        <v>68</v>
      </c>
      <c r="K48" s="102"/>
      <c r="L48" s="102"/>
      <c r="M48" s="102"/>
      <c r="N48" s="102"/>
      <c r="O48" s="102"/>
      <c r="P48" s="132">
        <f>N31*0.015</f>
        <v>0</v>
      </c>
      <c r="Q48" s="133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2" t="s">
        <v>69</v>
      </c>
      <c r="K49" s="102"/>
      <c r="L49" s="102"/>
      <c r="M49" s="102"/>
      <c r="N49" s="102"/>
      <c r="O49" s="102"/>
      <c r="P49" s="134"/>
      <c r="Q49" s="135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2" t="s">
        <v>70</v>
      </c>
      <c r="K50" s="102"/>
      <c r="L50" s="102"/>
      <c r="M50" s="102"/>
      <c r="N50" s="102"/>
      <c r="O50" s="102"/>
      <c r="P50" s="134"/>
      <c r="Q50" s="135"/>
    </row>
    <row r="51" spans="1:17" ht="15" customHeight="1" x14ac:dyDescent="0.2">
      <c r="F51" s="20" t="s">
        <v>86</v>
      </c>
      <c r="G51" s="66"/>
      <c r="I51" s="40"/>
      <c r="J51" s="112" t="s">
        <v>71</v>
      </c>
      <c r="K51" s="102"/>
      <c r="L51" s="102"/>
      <c r="M51" s="102"/>
      <c r="N51" s="102"/>
      <c r="O51" s="102"/>
      <c r="P51" s="134"/>
      <c r="Q51" s="135"/>
    </row>
    <row r="52" spans="1:17" ht="15" customHeight="1" x14ac:dyDescent="0.2">
      <c r="A52" s="164" t="s">
        <v>7</v>
      </c>
      <c r="B52" s="165"/>
      <c r="C52" s="165"/>
      <c r="D52" s="165"/>
      <c r="E52" s="165"/>
      <c r="F52" s="29"/>
      <c r="G52" s="128">
        <f>F52*N31</f>
        <v>0</v>
      </c>
      <c r="H52" s="129"/>
      <c r="I52" s="41"/>
      <c r="J52" s="112" t="s">
        <v>73</v>
      </c>
      <c r="K52" s="102"/>
      <c r="L52" s="102"/>
      <c r="M52" s="102"/>
      <c r="N52" s="102"/>
      <c r="O52" s="102"/>
      <c r="P52" s="134"/>
      <c r="Q52" s="135"/>
    </row>
    <row r="53" spans="1:17" x14ac:dyDescent="0.2">
      <c r="A53" s="99" t="s">
        <v>6</v>
      </c>
      <c r="B53" s="100"/>
      <c r="C53" s="100"/>
      <c r="D53" s="100"/>
      <c r="E53" s="100"/>
      <c r="F53" s="101"/>
      <c r="G53" s="97">
        <f>G52/F17</f>
        <v>0</v>
      </c>
      <c r="H53" s="98"/>
      <c r="I53" s="4"/>
      <c r="J53" s="112" t="s">
        <v>72</v>
      </c>
      <c r="K53" s="102"/>
      <c r="L53" s="102"/>
      <c r="M53" s="102"/>
      <c r="N53" s="102"/>
      <c r="O53" s="102"/>
      <c r="P53" s="126">
        <f>SUM(P48:Q52)</f>
        <v>0</v>
      </c>
      <c r="Q53" s="127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7" t="s">
        <v>74</v>
      </c>
      <c r="K54" s="78"/>
      <c r="L54" s="78"/>
      <c r="M54" s="78"/>
      <c r="N54" s="78"/>
      <c r="O54" s="78"/>
      <c r="P54" s="116">
        <f>P53/F19</f>
        <v>0</v>
      </c>
      <c r="Q54" s="117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8" t="s">
        <v>76</v>
      </c>
      <c r="B56" s="119"/>
      <c r="C56" s="119"/>
      <c r="D56" s="119"/>
      <c r="E56" s="119"/>
      <c r="F56" s="119"/>
      <c r="G56" s="120" t="e">
        <f>G31+G38+G48+G53</f>
        <v>#DIV/0!</v>
      </c>
      <c r="H56" s="121"/>
      <c r="I56" s="4"/>
      <c r="J56" s="122" t="s">
        <v>77</v>
      </c>
      <c r="K56" s="123"/>
      <c r="L56" s="123"/>
      <c r="M56" s="123"/>
      <c r="N56" s="123"/>
      <c r="O56" s="123"/>
      <c r="P56" s="124">
        <f>P34+P38+P45+P54</f>
        <v>0</v>
      </c>
      <c r="Q56" s="125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9" t="s">
        <v>79</v>
      </c>
      <c r="B58" s="80"/>
      <c r="C58" s="80"/>
      <c r="D58" s="80"/>
      <c r="E58" s="80"/>
      <c r="F58" s="80"/>
      <c r="G58" s="75" t="e">
        <f>G56+P56</f>
        <v>#DIV/0!</v>
      </c>
      <c r="H58" s="76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7" t="s">
        <v>78</v>
      </c>
      <c r="B59" s="78"/>
      <c r="C59" s="78"/>
      <c r="D59" s="78"/>
      <c r="E59" s="78"/>
      <c r="F59" s="78"/>
      <c r="G59" s="81"/>
      <c r="H59" s="82"/>
    </row>
    <row r="60" spans="1:17" x14ac:dyDescent="0.2">
      <c r="A60" s="77" t="s">
        <v>80</v>
      </c>
      <c r="B60" s="78"/>
      <c r="C60" s="78"/>
      <c r="D60" s="78"/>
      <c r="E60" s="78"/>
      <c r="F60" s="78"/>
      <c r="G60" s="83" t="e">
        <f>(G58*G59)+G58</f>
        <v>#DIV/0!</v>
      </c>
      <c r="H60" s="84"/>
    </row>
    <row r="61" spans="1:17" x14ac:dyDescent="0.2">
      <c r="A61" s="77" t="s">
        <v>81</v>
      </c>
      <c r="B61" s="102"/>
      <c r="C61" s="102"/>
      <c r="D61" s="102"/>
      <c r="E61" s="102"/>
      <c r="F61" s="102"/>
      <c r="G61" s="81"/>
      <c r="H61" s="82"/>
      <c r="P61" s="60"/>
      <c r="Q61" s="28"/>
    </row>
    <row r="62" spans="1:17" ht="13.5" thickBot="1" x14ac:dyDescent="0.25">
      <c r="A62" s="71" t="s">
        <v>82</v>
      </c>
      <c r="B62" s="72"/>
      <c r="C62" s="72"/>
      <c r="D62" s="72"/>
      <c r="E62" s="72"/>
      <c r="F62" s="72"/>
      <c r="G62" s="73" t="e">
        <f>(G60*G61)+G60</f>
        <v>#DIV/0!</v>
      </c>
      <c r="H62" s="74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9">
    <mergeCell ref="A45:C45"/>
    <mergeCell ref="A44:C44"/>
    <mergeCell ref="A43:C43"/>
    <mergeCell ref="A47:F47"/>
    <mergeCell ref="A48:F48"/>
    <mergeCell ref="A35:C35"/>
    <mergeCell ref="A36:C36"/>
    <mergeCell ref="A52:E52"/>
    <mergeCell ref="H4:Q5"/>
    <mergeCell ref="H6:Q7"/>
    <mergeCell ref="H8:Q11"/>
    <mergeCell ref="A21:E21"/>
    <mergeCell ref="F13:G13"/>
    <mergeCell ref="A7:E7"/>
    <mergeCell ref="A9:E9"/>
    <mergeCell ref="A11:E11"/>
    <mergeCell ref="A13:E13"/>
    <mergeCell ref="A15:E15"/>
    <mergeCell ref="J34:O34"/>
    <mergeCell ref="P34:Q34"/>
    <mergeCell ref="J45:O45"/>
    <mergeCell ref="G29:H29"/>
    <mergeCell ref="G30:H30"/>
    <mergeCell ref="G31:H31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G44:H44"/>
    <mergeCell ref="J43:L43"/>
    <mergeCell ref="N43:O43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P38:Q38"/>
    <mergeCell ref="G41:H41"/>
    <mergeCell ref="J42:L42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P53:Q53"/>
    <mergeCell ref="J48:O48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G45:H45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</mergeCells>
  <pageMargins left="0.31496062992125984" right="0.19685039370078741" top="0.59055118110236227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2018-10-17T20:08:04Z</cp:lastPrinted>
  <dcterms:created xsi:type="dcterms:W3CDTF">2015-05-07T11:14:26Z</dcterms:created>
  <dcterms:modified xsi:type="dcterms:W3CDTF">2018-11-23T16:55:04Z</dcterms:modified>
</cp:coreProperties>
</file>